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980" windowHeight="8835" activeTab="0"/>
  </bookViews>
  <sheets>
    <sheet name="Zahnrad" sheetId="1" r:id="rId1"/>
  </sheets>
  <definedNames>
    <definedName name="_xlnm.Print_Area" localSheetId="0">'Zahnrad'!$A$1:$J$27</definedName>
  </definedNames>
  <calcPr fullCalcOnLoad="1"/>
</workbook>
</file>

<file path=xl/sharedStrings.xml><?xml version="1.0" encoding="utf-8"?>
<sst xmlns="http://schemas.openxmlformats.org/spreadsheetml/2006/main" count="39" uniqueCount="39">
  <si>
    <t>Eingriffswinkel</t>
  </si>
  <si>
    <t>Modul</t>
  </si>
  <si>
    <t>Bezeichnung</t>
  </si>
  <si>
    <t>a = 20°</t>
  </si>
  <si>
    <t>z</t>
  </si>
  <si>
    <t>Teilkreis</t>
  </si>
  <si>
    <t>Kopfkreis</t>
  </si>
  <si>
    <t>Fusskreis</t>
  </si>
  <si>
    <t>Grundkreis</t>
  </si>
  <si>
    <t xml:space="preserve">m </t>
  </si>
  <si>
    <t>Fussrundungsradius</t>
  </si>
  <si>
    <t>Zähnezahl</t>
  </si>
  <si>
    <t>m(z+2)</t>
  </si>
  <si>
    <t>0.3*m</t>
  </si>
  <si>
    <t>Zahnradberechnungen für Zahndarstellung</t>
  </si>
  <si>
    <t>Geradverzahnte Stirnräder (stark vereinfachte Darstellung)</t>
  </si>
  <si>
    <r>
      <t>r</t>
    </r>
    <r>
      <rPr>
        <sz val="8"/>
        <rFont val="Arial"/>
        <family val="2"/>
      </rPr>
      <t>8</t>
    </r>
  </si>
  <si>
    <t xml:space="preserve">m(z-2.5) </t>
  </si>
  <si>
    <r>
      <t>m*z*cos(</t>
    </r>
    <r>
      <rPr>
        <sz val="12"/>
        <rFont val="Symbol"/>
        <family val="1"/>
      </rPr>
      <t>a</t>
    </r>
    <r>
      <rPr>
        <sz val="12"/>
        <rFont val="Arial"/>
        <family val="0"/>
      </rPr>
      <t xml:space="preserve">) </t>
    </r>
  </si>
  <si>
    <t xml:space="preserve">m*z </t>
  </si>
  <si>
    <r>
      <t>m*</t>
    </r>
    <r>
      <rPr>
        <sz val="12"/>
        <rFont val="Symbol"/>
        <family val="1"/>
      </rPr>
      <t xml:space="preserve">p </t>
    </r>
    <r>
      <rPr>
        <sz val="12"/>
        <rFont val="Arial"/>
        <family val="2"/>
      </rPr>
      <t>/ 2</t>
    </r>
  </si>
  <si>
    <t>m*SQRT(0.02925*z*z+z+1)*2</t>
  </si>
  <si>
    <t>0.171*m*z*2</t>
  </si>
  <si>
    <t>Teilung (p/2)</t>
  </si>
  <si>
    <t>Evolventenkreis 1</t>
  </si>
  <si>
    <t>Evolventenkreis 2</t>
  </si>
  <si>
    <r>
      <t>d</t>
    </r>
    <r>
      <rPr>
        <sz val="8"/>
        <rFont val="Arial"/>
        <family val="2"/>
      </rPr>
      <t>1</t>
    </r>
  </si>
  <si>
    <r>
      <t>d</t>
    </r>
    <r>
      <rPr>
        <sz val="8"/>
        <rFont val="Arial"/>
        <family val="2"/>
      </rPr>
      <t>2</t>
    </r>
  </si>
  <si>
    <r>
      <t>d</t>
    </r>
    <r>
      <rPr>
        <sz val="8"/>
        <rFont val="Arial"/>
        <family val="2"/>
      </rPr>
      <t>4</t>
    </r>
  </si>
  <si>
    <r>
      <t>d</t>
    </r>
    <r>
      <rPr>
        <sz val="8"/>
        <rFont val="Arial"/>
        <family val="2"/>
      </rPr>
      <t>6</t>
    </r>
  </si>
  <si>
    <r>
      <t>d</t>
    </r>
    <r>
      <rPr>
        <sz val="8"/>
        <rFont val="Arial"/>
        <family val="2"/>
      </rPr>
      <t>7</t>
    </r>
  </si>
  <si>
    <r>
      <t>a</t>
    </r>
    <r>
      <rPr>
        <sz val="8"/>
        <rFont val="Arial"/>
        <family val="2"/>
      </rPr>
      <t>9</t>
    </r>
  </si>
  <si>
    <t>m*z/2</t>
  </si>
  <si>
    <t>Formeln</t>
  </si>
  <si>
    <r>
      <t>d</t>
    </r>
    <r>
      <rPr>
        <b/>
        <sz val="8"/>
        <rFont val="Arial"/>
        <family val="2"/>
      </rPr>
      <t>3</t>
    </r>
  </si>
  <si>
    <r>
      <t>d</t>
    </r>
    <r>
      <rPr>
        <b/>
        <sz val="8"/>
        <rFont val="Arial"/>
        <family val="2"/>
      </rPr>
      <t>5</t>
    </r>
  </si>
  <si>
    <t>Achsabstandsradius</t>
  </si>
  <si>
    <t>Zahnrad</t>
  </si>
  <si>
    <t>Kennwort: "Katze"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</si>
</sst>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"/>
    <numFmt numFmtId="173" formatCode="0.0"/>
    <numFmt numFmtId="174" formatCode="0.0000"/>
  </numFmts>
  <fonts count="12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sz val="20"/>
      <name val="Bauhaus Md BT"/>
      <family val="5"/>
    </font>
    <font>
      <b/>
      <sz val="12"/>
      <name val="Arial"/>
      <family val="0"/>
    </font>
    <font>
      <b/>
      <sz val="12"/>
      <name val="Symbol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3" fontId="7" fillId="0" borderId="4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73" fontId="7" fillId="0" borderId="5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0" fontId="4" fillId="2" borderId="21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/>
    </xf>
    <xf numFmtId="0" fontId="7" fillId="3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4</xdr:col>
      <xdr:colOff>381000</xdr:colOff>
      <xdr:row>26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24350"/>
          <a:ext cx="37338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76200</xdr:rowOff>
    </xdr:from>
    <xdr:to>
      <xdr:col>9</xdr:col>
      <xdr:colOff>714375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76200"/>
          <a:ext cx="29718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28575</xdr:rowOff>
    </xdr:from>
    <xdr:to>
      <xdr:col>9</xdr:col>
      <xdr:colOff>561975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7907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161925</xdr:rowOff>
    </xdr:from>
    <xdr:to>
      <xdr:col>9</xdr:col>
      <xdr:colOff>676275</xdr:colOff>
      <xdr:row>20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3409950"/>
          <a:ext cx="2924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20</xdr:row>
      <xdr:rowOff>85725</xdr:rowOff>
    </xdr:from>
    <xdr:to>
      <xdr:col>9</xdr:col>
      <xdr:colOff>457200</xdr:colOff>
      <xdr:row>26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5067300"/>
          <a:ext cx="2438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17</xdr:row>
      <xdr:rowOff>38100</xdr:rowOff>
    </xdr:from>
    <xdr:to>
      <xdr:col>6</xdr:col>
      <xdr:colOff>104775</xdr:colOff>
      <xdr:row>26</xdr:row>
      <xdr:rowOff>190500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276725"/>
          <a:ext cx="23812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workbookViewId="0" topLeftCell="A1">
      <selection activeCell="F12" sqref="F12"/>
    </sheetView>
  </sheetViews>
  <sheetFormatPr defaultColWidth="11.421875" defaultRowHeight="12.75"/>
  <cols>
    <col min="1" max="1" width="23.421875" style="1" customWidth="1"/>
    <col min="2" max="2" width="9.28125" style="4" customWidth="1"/>
    <col min="3" max="5" width="9.28125" style="5" customWidth="1"/>
    <col min="6" max="6" width="31.7109375" style="1" customWidth="1"/>
    <col min="7" max="16384" width="11.421875" style="1" customWidth="1"/>
  </cols>
  <sheetData>
    <row r="1" ht="26.25" customHeight="1">
      <c r="A1" s="3" t="s">
        <v>14</v>
      </c>
    </row>
    <row r="2" ht="27" customHeight="1">
      <c r="A2" s="3" t="s">
        <v>15</v>
      </c>
    </row>
    <row r="3" spans="3:5" ht="7.5" customHeight="1" thickBot="1">
      <c r="C3" s="6"/>
      <c r="D3" s="66"/>
      <c r="E3" s="66"/>
    </row>
    <row r="4" spans="1:6" ht="19.5" customHeight="1">
      <c r="A4" s="67" t="s">
        <v>2</v>
      </c>
      <c r="B4" s="69"/>
      <c r="C4" s="71" t="s">
        <v>37</v>
      </c>
      <c r="D4" s="72"/>
      <c r="E4" s="73"/>
      <c r="F4" s="63" t="s">
        <v>33</v>
      </c>
    </row>
    <row r="5" spans="1:6" ht="19.5" customHeight="1" thickBot="1">
      <c r="A5" s="68"/>
      <c r="B5" s="70"/>
      <c r="C5" s="74"/>
      <c r="D5" s="75"/>
      <c r="E5" s="76"/>
      <c r="F5" s="64"/>
    </row>
    <row r="6" spans="1:6" ht="19.5" customHeight="1">
      <c r="A6" s="51" t="s">
        <v>0</v>
      </c>
      <c r="B6" s="52" t="s">
        <v>3</v>
      </c>
      <c r="C6" s="53"/>
      <c r="D6" s="54"/>
      <c r="E6" s="55"/>
      <c r="F6" s="43"/>
    </row>
    <row r="7" spans="1:6" ht="19.5" customHeight="1">
      <c r="A7" s="16" t="s">
        <v>1</v>
      </c>
      <c r="B7" s="26" t="s">
        <v>9</v>
      </c>
      <c r="C7" s="56"/>
      <c r="D7" s="57">
        <v>5</v>
      </c>
      <c r="E7" s="58"/>
      <c r="F7" s="43"/>
    </row>
    <row r="8" spans="1:6" ht="19.5" customHeight="1" thickBot="1">
      <c r="A8" s="19" t="s">
        <v>11</v>
      </c>
      <c r="B8" s="27" t="s">
        <v>4</v>
      </c>
      <c r="C8" s="59"/>
      <c r="D8" s="60">
        <v>29</v>
      </c>
      <c r="E8" s="61"/>
      <c r="F8" s="44"/>
    </row>
    <row r="9" spans="1:6" s="2" customFormat="1" ht="19.5" customHeight="1">
      <c r="A9" s="49" t="s">
        <v>7</v>
      </c>
      <c r="B9" s="28" t="s">
        <v>26</v>
      </c>
      <c r="C9" s="22"/>
      <c r="D9" s="22">
        <f>D7*(D8-2.5)</f>
        <v>132.5</v>
      </c>
      <c r="E9" s="32"/>
      <c r="F9" s="38" t="s">
        <v>17</v>
      </c>
    </row>
    <row r="10" spans="1:6" s="2" customFormat="1" ht="19.5" customHeight="1">
      <c r="A10" s="17" t="s">
        <v>8</v>
      </c>
      <c r="B10" s="29" t="s">
        <v>27</v>
      </c>
      <c r="C10" s="23"/>
      <c r="D10" s="23">
        <f>D7*D8*COS(PI()*20/180)</f>
        <v>136.25543001395673</v>
      </c>
      <c r="E10" s="33"/>
      <c r="F10" s="36" t="s">
        <v>18</v>
      </c>
    </row>
    <row r="11" spans="1:6" s="2" customFormat="1" ht="19.5" customHeight="1">
      <c r="A11" s="45" t="s">
        <v>5</v>
      </c>
      <c r="B11" s="46" t="s">
        <v>34</v>
      </c>
      <c r="C11" s="47"/>
      <c r="D11" s="47">
        <f>D7*D8</f>
        <v>145</v>
      </c>
      <c r="E11" s="48"/>
      <c r="F11" s="39" t="s">
        <v>19</v>
      </c>
    </row>
    <row r="12" spans="1:6" s="2" customFormat="1" ht="19.5" customHeight="1" thickBot="1">
      <c r="A12" s="18" t="s">
        <v>6</v>
      </c>
      <c r="B12" s="30" t="s">
        <v>28</v>
      </c>
      <c r="C12" s="24"/>
      <c r="D12" s="24">
        <f>D7*(D8+2)</f>
        <v>155</v>
      </c>
      <c r="E12" s="34"/>
      <c r="F12" s="40" t="s">
        <v>12</v>
      </c>
    </row>
    <row r="13" spans="1:6" s="2" customFormat="1" ht="19.5" customHeight="1">
      <c r="A13" s="49" t="s">
        <v>23</v>
      </c>
      <c r="B13" s="50" t="s">
        <v>35</v>
      </c>
      <c r="C13" s="22"/>
      <c r="D13" s="22">
        <f>D7*PI()/2</f>
        <v>7.853981633974483</v>
      </c>
      <c r="E13" s="32"/>
      <c r="F13" s="41" t="s">
        <v>20</v>
      </c>
    </row>
    <row r="14" spans="1:6" s="2" customFormat="1" ht="19.5" customHeight="1">
      <c r="A14" s="17" t="s">
        <v>24</v>
      </c>
      <c r="B14" s="29" t="s">
        <v>29</v>
      </c>
      <c r="C14" s="23"/>
      <c r="D14" s="23">
        <f>D7*SQRT(0.02925*D8*D8+D8+1)*2</f>
        <v>73.89130530718754</v>
      </c>
      <c r="E14" s="33"/>
      <c r="F14" s="36" t="s">
        <v>21</v>
      </c>
    </row>
    <row r="15" spans="1:6" s="2" customFormat="1" ht="19.5" customHeight="1">
      <c r="A15" s="17" t="s">
        <v>25</v>
      </c>
      <c r="B15" s="29" t="s">
        <v>30</v>
      </c>
      <c r="C15" s="23"/>
      <c r="D15" s="23">
        <f>0.171*D7*D8*2</f>
        <v>49.59</v>
      </c>
      <c r="E15" s="33"/>
      <c r="F15" s="36" t="s">
        <v>22</v>
      </c>
    </row>
    <row r="16" spans="1:6" ht="19.5" customHeight="1" thickBot="1">
      <c r="A16" s="21" t="s">
        <v>10</v>
      </c>
      <c r="B16" s="30" t="s">
        <v>16</v>
      </c>
      <c r="C16" s="24"/>
      <c r="D16" s="24">
        <f>0.3*D7</f>
        <v>1.5</v>
      </c>
      <c r="E16" s="34"/>
      <c r="F16" s="37" t="s">
        <v>13</v>
      </c>
    </row>
    <row r="17" spans="1:6" s="2" customFormat="1" ht="19.5" customHeight="1" thickBot="1">
      <c r="A17" s="20" t="s">
        <v>36</v>
      </c>
      <c r="B17" s="31" t="s">
        <v>31</v>
      </c>
      <c r="C17" s="25"/>
      <c r="D17" s="25">
        <f>D11/2</f>
        <v>72.5</v>
      </c>
      <c r="E17" s="35"/>
      <c r="F17" s="42" t="s">
        <v>32</v>
      </c>
    </row>
    <row r="18" spans="1:5" ht="19.5" customHeight="1">
      <c r="A18" s="7"/>
      <c r="C18" s="10"/>
      <c r="D18" s="10"/>
      <c r="E18" s="10"/>
    </row>
    <row r="19" spans="1:5" ht="19.5" customHeight="1">
      <c r="A19" s="11"/>
      <c r="B19" s="12"/>
      <c r="C19" s="10"/>
      <c r="D19" s="10"/>
      <c r="E19" s="10"/>
    </row>
    <row r="20" spans="3:5" ht="19.5" customHeight="1">
      <c r="C20" s="10"/>
      <c r="D20" s="10"/>
      <c r="E20" s="10"/>
    </row>
    <row r="21" spans="3:5" ht="19.5" customHeight="1">
      <c r="C21" s="10"/>
      <c r="D21" s="10"/>
      <c r="E21" s="10"/>
    </row>
    <row r="22" spans="3:5" ht="19.5" customHeight="1">
      <c r="C22" s="13"/>
      <c r="D22" s="13"/>
      <c r="E22" s="13"/>
    </row>
    <row r="23" spans="3:5" ht="19.5" customHeight="1">
      <c r="C23" s="10"/>
      <c r="D23" s="10"/>
      <c r="E23" s="10"/>
    </row>
    <row r="24" spans="3:5" ht="19.5" customHeight="1">
      <c r="C24" s="10"/>
      <c r="D24" s="10"/>
      <c r="E24" s="10"/>
    </row>
    <row r="25" spans="3:5" ht="19.5" customHeight="1">
      <c r="C25" s="10"/>
      <c r="D25" s="10"/>
      <c r="E25" s="10"/>
    </row>
    <row r="26" spans="3:5" ht="19.5" customHeight="1">
      <c r="C26" s="13"/>
      <c r="D26" s="13"/>
      <c r="E26" s="13"/>
    </row>
    <row r="27" spans="3:10" ht="19.5" customHeight="1">
      <c r="C27" s="13"/>
      <c r="D27" s="13"/>
      <c r="E27" s="13"/>
      <c r="J27" s="62" t="s">
        <v>38</v>
      </c>
    </row>
    <row r="28" spans="2:5" ht="19.5" customHeight="1">
      <c r="B28" s="8"/>
      <c r="C28" s="10"/>
      <c r="D28" s="9"/>
      <c r="E28" s="9"/>
    </row>
    <row r="29" spans="1:5" ht="19.5" customHeight="1">
      <c r="A29" s="14"/>
      <c r="B29" s="15"/>
      <c r="C29" s="13"/>
      <c r="D29" s="13"/>
      <c r="E29" s="13"/>
    </row>
    <row r="30" spans="2:5" ht="19.5" customHeight="1">
      <c r="B30" s="8"/>
      <c r="C30" s="10"/>
      <c r="D30" s="10"/>
      <c r="E30" s="10"/>
    </row>
    <row r="31" spans="1:5" ht="19.5" customHeight="1">
      <c r="A31" s="65"/>
      <c r="C31" s="9"/>
      <c r="D31" s="9"/>
      <c r="E31" s="9"/>
    </row>
    <row r="32" spans="1:5" ht="19.5" customHeight="1">
      <c r="A32" s="65"/>
      <c r="C32" s="9"/>
      <c r="D32" s="9"/>
      <c r="E32" s="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sheetProtection password="CA4B" sheet="1" objects="1" scenarios="1"/>
  <mergeCells count="6">
    <mergeCell ref="F4:F5"/>
    <mergeCell ref="A31:A32"/>
    <mergeCell ref="D3:E3"/>
    <mergeCell ref="A4:A5"/>
    <mergeCell ref="B4:B5"/>
    <mergeCell ref="C4:E5"/>
  </mergeCells>
  <printOptions/>
  <pageMargins left="0.44" right="0.46" top="0.48" bottom="0.29" header="0.4921259845" footer="0.24"/>
  <pageSetup horizontalDpi="600" verticalDpi="600" orientation="landscape" paperSize="9" r:id="rId2"/>
  <headerFooter alignWithMargins="0">
    <oddFooter>&amp;L&amp;8&amp;F / A. Schaub /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4416 Bubendorf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Zahnradkonstruktion im CAD</dc:title>
  <dc:subject>Konstruktion</dc:subject>
  <dc:creator>A. Schaub</dc:creator>
  <cp:keywords/>
  <dc:description/>
  <cp:lastModifiedBy>Lutz Bechauf</cp:lastModifiedBy>
  <cp:lastPrinted>2002-10-27T12:40:08Z</cp:lastPrinted>
  <dcterms:created xsi:type="dcterms:W3CDTF">1999-05-08T09:52:12Z</dcterms:created>
  <dcterms:modified xsi:type="dcterms:W3CDTF">2011-04-11T09:39:34Z</dcterms:modified>
  <cp:category/>
  <cp:version/>
  <cp:contentType/>
  <cp:contentStatus/>
</cp:coreProperties>
</file>